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<sst xmlns="http://schemas.openxmlformats.org/spreadsheetml/2006/main" count="153" uniqueCount="67">
  <si>
    <t>№п/п</t>
  </si>
  <si>
    <t xml:space="preserve">Наименование муниципальной услуги (работы) </t>
  </si>
  <si>
    <t>Наименование показателя</t>
  </si>
  <si>
    <t>Единица
измерения</t>
  </si>
  <si>
    <t>Сведения о планируемых объемах оказания муниципальных услуг (работ) муниципальными учреждениями Партизанского городского округа, 
а также о планируемых объемах их финансового обеспечения</t>
  </si>
  <si>
    <t xml:space="preserve">1. </t>
  </si>
  <si>
    <t>2.</t>
  </si>
  <si>
    <t>3.</t>
  </si>
  <si>
    <t>4.</t>
  </si>
  <si>
    <t>5.</t>
  </si>
  <si>
    <t>6.</t>
  </si>
  <si>
    <t>Присмотр и уход детей инвалидов</t>
  </si>
  <si>
    <t>Присмотр и уход для физического лица 
за исключением льготной категории</t>
  </si>
  <si>
    <t xml:space="preserve">Присмотр и уход детей с туберкулезной
 интоксикацией </t>
  </si>
  <si>
    <t xml:space="preserve">Присмотр и уход детей-сирот и детей,
 оставшихся без попечения родителей </t>
  </si>
  <si>
    <t xml:space="preserve">Реализация основных общеобразовательных 
программ(1-3 года) групп полного дня </t>
  </si>
  <si>
    <t xml:space="preserve">Реализация основных общеобразовательных 
программ (3-8 лет) групп полного дня </t>
  </si>
  <si>
    <t>Количество детей</t>
  </si>
  <si>
    <t>Объем средств на финансовое
 обеспечение оказания
 соответствующей
 муниципальной услуги
 (выполнение работы)</t>
  </si>
  <si>
    <t>рубль</t>
  </si>
  <si>
    <t>7.</t>
  </si>
  <si>
    <t>8.</t>
  </si>
  <si>
    <t>9.</t>
  </si>
  <si>
    <t>10.</t>
  </si>
  <si>
    <t>Реализация основных общеобразовательных
программ начального общего образования</t>
  </si>
  <si>
    <t xml:space="preserve">Реализация основных общеобразовательных
программ основного  общего образования </t>
  </si>
  <si>
    <t xml:space="preserve">Реализация основных общеобразовательных
программ среднего  общего образования </t>
  </si>
  <si>
    <t>Организация отдыха детей в каникулярное 
время в пришкольных лагерях</t>
  </si>
  <si>
    <t>Количество учеников</t>
  </si>
  <si>
    <t>чел.</t>
  </si>
  <si>
    <t>человек</t>
  </si>
  <si>
    <t>11.</t>
  </si>
  <si>
    <t>Реализация дополнительных общеразвивающих
 программ</t>
  </si>
  <si>
    <t>Количество человеко-часов</t>
  </si>
  <si>
    <t>человеко-часы</t>
  </si>
  <si>
    <t xml:space="preserve">Управление образования администрации Партизанского городского округа </t>
  </si>
  <si>
    <t xml:space="preserve">Итого объем финансового обеспечения муниципальных услуг
 по Управлению образования администрации Партизанского городского округа </t>
  </si>
  <si>
    <t>Библиотечное, библиографическое и информационное обслуживание пользователей библиотек (вне стационара)</t>
  </si>
  <si>
    <t>Формирование, учет, обеспечение физического сохранения библиотечных фондов</t>
  </si>
  <si>
    <t>Библиотечное, библиографическое и 
информационное обслуживание пользователей библиотек (в стационарных условиях)</t>
  </si>
  <si>
    <t>единиц</t>
  </si>
  <si>
    <t>Организация деятельности клубных формирований и формирование самодеятельности народного творчества</t>
  </si>
  <si>
    <t>Организация и проведение мероприятий</t>
  </si>
  <si>
    <t>Реализация дополнительных общеобразовательных предпрофессиональных программ программ</t>
  </si>
  <si>
    <t>отклонение</t>
  </si>
  <si>
    <t>%</t>
  </si>
  <si>
    <t>Прогноз 2024год</t>
  </si>
  <si>
    <t>Предоставление питания</t>
  </si>
  <si>
    <t>12.</t>
  </si>
  <si>
    <t>Спортивная подготовка по видам спорта</t>
  </si>
  <si>
    <t>13.</t>
  </si>
  <si>
    <t>14.</t>
  </si>
  <si>
    <t>15.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</si>
  <si>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</si>
  <si>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</si>
  <si>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штука</t>
  </si>
  <si>
    <t>16.</t>
  </si>
  <si>
    <t>Прведение занятий физкультурно-спортивной направленности по месту проживания граждан</t>
  </si>
  <si>
    <t xml:space="preserve">Отдел культуры и молодежной политики администрации Партизанского городского округа </t>
  </si>
  <si>
    <t xml:space="preserve">Итого объем финансового обеспечения муниципальных услуг (выполнение работ)
 по отделу культуры  и молодежной политики администрации Партизанского городского округа </t>
  </si>
  <si>
    <t>Отчет за 2021 год</t>
  </si>
  <si>
    <t xml:space="preserve">Ожидаемое исполнение за 
 2022 год </t>
  </si>
  <si>
    <t>Прогноз 2023 год</t>
  </si>
  <si>
    <t>Сравнение 2023 с 2021</t>
  </si>
  <si>
    <t>Сравнение 2023 с 2022</t>
  </si>
  <si>
    <t>Прогноз 2025год</t>
  </si>
  <si>
    <t xml:space="preserve"> Библиотечное, библиографическое и информационное обслуживание пользователей библиотеки , физические лица  (удаленно через сеть Интернет)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</si>
</sst>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39" fillId="0" borderId="10" xfId="58" applyNumberFormat="1" applyFont="1" applyBorder="1" applyAlignment="1">
      <alignment horizontal="center"/>
    </xf>
    <xf numFmtId="43" fontId="39" fillId="0" borderId="10" xfId="58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43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4" fontId="39" fillId="0" borderId="10" xfId="58" applyNumberFormat="1" applyFont="1" applyBorder="1" applyAlignment="1">
      <alignment horizontal="center" wrapText="1"/>
    </xf>
    <xf numFmtId="43" fontId="39" fillId="0" borderId="10" xfId="58" applyFont="1" applyBorder="1" applyAlignment="1">
      <alignment horizontal="center" wrapText="1"/>
    </xf>
    <xf numFmtId="4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164" fontId="40" fillId="0" borderId="10" xfId="58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164" fontId="2" fillId="0" borderId="10" xfId="58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43" fontId="39" fillId="0" borderId="10" xfId="0" applyNumberFormat="1" applyFont="1" applyFill="1" applyBorder="1" applyAlignment="1">
      <alignment horizontal="center"/>
    </xf>
    <xf numFmtId="164" fontId="39" fillId="0" borderId="10" xfId="58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4" fontId="39" fillId="0" borderId="10" xfId="0" applyNumberFormat="1" applyFont="1" applyFill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39" fillId="0" borderId="10" xfId="58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43" fontId="39" fillId="33" borderId="10" xfId="0" applyNumberFormat="1" applyFont="1" applyFill="1" applyBorder="1" applyAlignment="1">
      <alignment horizontal="center"/>
    </xf>
    <xf numFmtId="4" fontId="42" fillId="0" borderId="0" xfId="0" applyNumberFormat="1" applyFont="1" applyAlignment="1">
      <alignment horizontal="center"/>
    </xf>
    <xf numFmtId="9" fontId="39" fillId="0" borderId="0" xfId="55" applyFont="1" applyAlignment="1">
      <alignment/>
    </xf>
    <xf numFmtId="4" fontId="39" fillId="0" borderId="0" xfId="0" applyNumberFormat="1" applyFont="1" applyAlignment="1">
      <alignment/>
    </xf>
    <xf numFmtId="0" fontId="39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70" zoomScaleNormal="9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B25" sqref="B25:B26"/>
    </sheetView>
  </sheetViews>
  <sheetFormatPr defaultColWidth="9.140625" defaultRowHeight="15"/>
  <cols>
    <col min="1" max="1" width="9.140625" style="13" customWidth="1"/>
    <col min="2" max="2" width="41.421875" style="13" customWidth="1"/>
    <col min="3" max="3" width="28.8515625" style="13" customWidth="1"/>
    <col min="4" max="4" width="14.421875" style="13" customWidth="1"/>
    <col min="5" max="7" width="23.8515625" style="13" customWidth="1"/>
    <col min="8" max="11" width="17.8515625" style="13" customWidth="1"/>
    <col min="12" max="12" width="21.00390625" style="13" customWidth="1"/>
    <col min="13" max="13" width="20.28125" style="13" customWidth="1"/>
    <col min="14" max="16384" width="9.140625" style="13" customWidth="1"/>
  </cols>
  <sheetData>
    <row r="1" spans="1:13" ht="47.25" customHeight="1">
      <c r="A1" s="48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3" spans="1:13" ht="60" customHeight="1">
      <c r="A3" s="50" t="s">
        <v>0</v>
      </c>
      <c r="B3" s="50" t="s">
        <v>1</v>
      </c>
      <c r="C3" s="50" t="s">
        <v>2</v>
      </c>
      <c r="D3" s="51" t="s">
        <v>3</v>
      </c>
      <c r="E3" s="50" t="s">
        <v>60</v>
      </c>
      <c r="F3" s="51" t="s">
        <v>61</v>
      </c>
      <c r="G3" s="36" t="s">
        <v>62</v>
      </c>
      <c r="H3" s="36" t="s">
        <v>63</v>
      </c>
      <c r="I3" s="12"/>
      <c r="J3" s="36" t="s">
        <v>64</v>
      </c>
      <c r="K3" s="12"/>
      <c r="L3" s="36" t="s">
        <v>46</v>
      </c>
      <c r="M3" s="36" t="s">
        <v>65</v>
      </c>
    </row>
    <row r="4" spans="1:13" ht="15">
      <c r="A4" s="50"/>
      <c r="B4" s="50"/>
      <c r="C4" s="50"/>
      <c r="D4" s="51"/>
      <c r="E4" s="50"/>
      <c r="F4" s="51"/>
      <c r="G4" s="12"/>
      <c r="H4" s="12" t="s">
        <v>44</v>
      </c>
      <c r="I4" s="12" t="s">
        <v>45</v>
      </c>
      <c r="J4" s="12" t="s">
        <v>44</v>
      </c>
      <c r="K4" s="12" t="s">
        <v>45</v>
      </c>
      <c r="L4" s="12"/>
      <c r="M4" s="12"/>
    </row>
    <row r="5" spans="1:13" ht="15">
      <c r="A5" s="17"/>
      <c r="B5" s="18"/>
      <c r="C5" s="19"/>
      <c r="D5" s="20"/>
      <c r="E5" s="19"/>
      <c r="F5" s="20"/>
      <c r="G5" s="19"/>
      <c r="H5" s="19"/>
      <c r="I5" s="19"/>
      <c r="J5" s="19"/>
      <c r="K5" s="19"/>
      <c r="L5" s="19"/>
      <c r="M5" s="21"/>
    </row>
    <row r="6" spans="1:13" ht="15">
      <c r="A6" s="10"/>
      <c r="B6" s="40" t="s">
        <v>35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30" customHeight="1">
      <c r="A7" s="43" t="s">
        <v>5</v>
      </c>
      <c r="B7" s="44" t="s">
        <v>12</v>
      </c>
      <c r="C7" s="10" t="s">
        <v>17</v>
      </c>
      <c r="D7" s="10" t="s">
        <v>30</v>
      </c>
      <c r="E7" s="1">
        <v>1852</v>
      </c>
      <c r="F7" s="1">
        <v>1894</v>
      </c>
      <c r="G7" s="1">
        <v>1894</v>
      </c>
      <c r="H7" s="1">
        <f>G7-E7</f>
        <v>42</v>
      </c>
      <c r="I7" s="1">
        <f>IF(E7=0,"--",G7/E7*100)</f>
        <v>102.26781857451404</v>
      </c>
      <c r="J7" s="1">
        <f>G7-F7</f>
        <v>0</v>
      </c>
      <c r="K7" s="1">
        <f>IF(F7=0,"--",G7/F7*100)</f>
        <v>100</v>
      </c>
      <c r="L7" s="1">
        <v>1894</v>
      </c>
      <c r="M7" s="1">
        <v>0</v>
      </c>
    </row>
    <row r="8" spans="1:13" ht="90">
      <c r="A8" s="43"/>
      <c r="B8" s="45"/>
      <c r="C8" s="11" t="s">
        <v>18</v>
      </c>
      <c r="D8" s="10" t="s">
        <v>19</v>
      </c>
      <c r="E8" s="2">
        <v>85816827.52</v>
      </c>
      <c r="F8" s="2">
        <v>99592423.69</v>
      </c>
      <c r="G8" s="2">
        <v>108829192.55</v>
      </c>
      <c r="H8" s="1">
        <f>G8-E8</f>
        <v>23012365.03</v>
      </c>
      <c r="I8" s="1">
        <f>IF(E8=0,"--",G8/E8*100)</f>
        <v>126.81567903991424</v>
      </c>
      <c r="J8" s="1">
        <f>G8-F8</f>
        <v>9236768.86</v>
      </c>
      <c r="K8" s="1">
        <f aca="true" t="shared" si="0" ref="K8:K39">IF(F8=0,"--",G8/F8*100)</f>
        <v>109.27456980939752</v>
      </c>
      <c r="L8" s="2">
        <v>83609822.55</v>
      </c>
      <c r="M8" s="2">
        <v>0</v>
      </c>
    </row>
    <row r="9" spans="1:13" ht="15">
      <c r="A9" s="43" t="s">
        <v>6</v>
      </c>
      <c r="B9" s="46" t="s">
        <v>11</v>
      </c>
      <c r="C9" s="10" t="s">
        <v>17</v>
      </c>
      <c r="D9" s="10" t="s">
        <v>30</v>
      </c>
      <c r="E9" s="37">
        <v>19</v>
      </c>
      <c r="F9" s="37">
        <v>18</v>
      </c>
      <c r="G9" s="37">
        <v>18</v>
      </c>
      <c r="H9" s="1">
        <f aca="true" t="shared" si="1" ref="H9:H30">G9-E9</f>
        <v>-1</v>
      </c>
      <c r="I9" s="1">
        <f aca="true" t="shared" si="2" ref="I9:I39">IF(E9=0,"--",G9/E9*100)</f>
        <v>94.73684210526315</v>
      </c>
      <c r="J9" s="1">
        <f aca="true" t="shared" si="3" ref="J9:J30">G9-F9</f>
        <v>0</v>
      </c>
      <c r="K9" s="1">
        <f t="shared" si="0"/>
        <v>100</v>
      </c>
      <c r="L9" s="37">
        <v>18</v>
      </c>
      <c r="M9" s="37">
        <v>0</v>
      </c>
    </row>
    <row r="10" spans="1:13" ht="90">
      <c r="A10" s="43"/>
      <c r="B10" s="45"/>
      <c r="C10" s="11" t="s">
        <v>18</v>
      </c>
      <c r="D10" s="10" t="s">
        <v>19</v>
      </c>
      <c r="E10" s="2">
        <v>1102595.27</v>
      </c>
      <c r="F10" s="2">
        <v>1133831.34</v>
      </c>
      <c r="G10" s="2">
        <v>1224537.84</v>
      </c>
      <c r="H10" s="1">
        <f t="shared" si="1"/>
        <v>121942.57000000007</v>
      </c>
      <c r="I10" s="1">
        <f>IF(E10=0,"--",G10/E10*100)</f>
        <v>111.05959487745672</v>
      </c>
      <c r="J10" s="1">
        <f t="shared" si="3"/>
        <v>90706.5</v>
      </c>
      <c r="K10" s="1">
        <f t="shared" si="0"/>
        <v>107.99999936498492</v>
      </c>
      <c r="L10" s="2">
        <v>1224537.84</v>
      </c>
      <c r="M10" s="2">
        <v>0</v>
      </c>
    </row>
    <row r="11" spans="1:13" ht="15">
      <c r="A11" s="43" t="s">
        <v>7</v>
      </c>
      <c r="B11" s="47" t="s">
        <v>14</v>
      </c>
      <c r="C11" s="10" t="s">
        <v>17</v>
      </c>
      <c r="D11" s="10" t="s">
        <v>30</v>
      </c>
      <c r="E11" s="37">
        <v>17</v>
      </c>
      <c r="F11" s="37">
        <v>12</v>
      </c>
      <c r="G11" s="37">
        <v>12</v>
      </c>
      <c r="H11" s="1">
        <f t="shared" si="1"/>
        <v>-5</v>
      </c>
      <c r="I11" s="1">
        <f t="shared" si="2"/>
        <v>70.58823529411765</v>
      </c>
      <c r="J11" s="1">
        <f t="shared" si="3"/>
        <v>0</v>
      </c>
      <c r="K11" s="1">
        <f t="shared" si="0"/>
        <v>100</v>
      </c>
      <c r="L11" s="37">
        <v>12</v>
      </c>
      <c r="M11" s="37">
        <v>0</v>
      </c>
    </row>
    <row r="12" spans="1:13" ht="90">
      <c r="A12" s="43"/>
      <c r="B12" s="43"/>
      <c r="C12" s="11" t="s">
        <v>18</v>
      </c>
      <c r="D12" s="10" t="s">
        <v>19</v>
      </c>
      <c r="E12" s="2">
        <v>986532.61</v>
      </c>
      <c r="F12" s="2">
        <v>755887.56</v>
      </c>
      <c r="G12" s="2">
        <v>816358.56</v>
      </c>
      <c r="H12" s="1">
        <f t="shared" si="1"/>
        <v>-170174.04999999993</v>
      </c>
      <c r="I12" s="1">
        <f t="shared" si="2"/>
        <v>82.75028637928148</v>
      </c>
      <c r="J12" s="1">
        <f t="shared" si="3"/>
        <v>60471</v>
      </c>
      <c r="K12" s="1">
        <f t="shared" si="0"/>
        <v>107.99999936498492</v>
      </c>
      <c r="L12" s="2">
        <v>816358.56</v>
      </c>
      <c r="M12" s="2">
        <v>0</v>
      </c>
    </row>
    <row r="13" spans="1:13" ht="15">
      <c r="A13" s="43" t="s">
        <v>8</v>
      </c>
      <c r="B13" s="44" t="s">
        <v>13</v>
      </c>
      <c r="C13" s="10" t="s">
        <v>17</v>
      </c>
      <c r="D13" s="10" t="s">
        <v>30</v>
      </c>
      <c r="E13" s="37">
        <v>8</v>
      </c>
      <c r="F13" s="37">
        <v>9</v>
      </c>
      <c r="G13" s="37">
        <v>9</v>
      </c>
      <c r="H13" s="1">
        <f t="shared" si="1"/>
        <v>1</v>
      </c>
      <c r="I13" s="1">
        <f t="shared" si="2"/>
        <v>112.5</v>
      </c>
      <c r="J13" s="1">
        <f t="shared" si="3"/>
        <v>0</v>
      </c>
      <c r="K13" s="1">
        <f t="shared" si="0"/>
        <v>100</v>
      </c>
      <c r="L13" s="37">
        <v>9</v>
      </c>
      <c r="M13" s="37">
        <v>0</v>
      </c>
    </row>
    <row r="14" spans="1:13" ht="90">
      <c r="A14" s="43"/>
      <c r="B14" s="45"/>
      <c r="C14" s="11" t="s">
        <v>18</v>
      </c>
      <c r="D14" s="10" t="s">
        <v>19</v>
      </c>
      <c r="E14" s="2">
        <v>510027.6</v>
      </c>
      <c r="F14" s="2">
        <v>563302.26</v>
      </c>
      <c r="G14" s="2">
        <v>573781.05</v>
      </c>
      <c r="H14" s="1">
        <f t="shared" si="1"/>
        <v>63753.45000000007</v>
      </c>
      <c r="I14" s="1">
        <f t="shared" si="2"/>
        <v>112.50000000000003</v>
      </c>
      <c r="J14" s="1">
        <f t="shared" si="3"/>
        <v>10478.790000000037</v>
      </c>
      <c r="K14" s="1">
        <f t="shared" si="0"/>
        <v>101.86024284724155</v>
      </c>
      <c r="L14" s="2">
        <v>573781.05</v>
      </c>
      <c r="M14" s="2">
        <v>0</v>
      </c>
    </row>
    <row r="15" spans="1:13" ht="15">
      <c r="A15" s="43" t="s">
        <v>9</v>
      </c>
      <c r="B15" s="44" t="s">
        <v>15</v>
      </c>
      <c r="C15" s="10" t="s">
        <v>17</v>
      </c>
      <c r="D15" s="10" t="s">
        <v>29</v>
      </c>
      <c r="E15" s="3">
        <v>334</v>
      </c>
      <c r="F15" s="3">
        <v>341</v>
      </c>
      <c r="G15" s="3">
        <v>341</v>
      </c>
      <c r="H15" s="1">
        <f t="shared" si="1"/>
        <v>7</v>
      </c>
      <c r="I15" s="1">
        <f t="shared" si="2"/>
        <v>102.09580838323353</v>
      </c>
      <c r="J15" s="1">
        <f t="shared" si="3"/>
        <v>0</v>
      </c>
      <c r="K15" s="1">
        <f t="shared" si="0"/>
        <v>100</v>
      </c>
      <c r="L15" s="3">
        <v>341</v>
      </c>
      <c r="M15" s="3">
        <v>341</v>
      </c>
    </row>
    <row r="16" spans="1:13" ht="90">
      <c r="A16" s="43"/>
      <c r="B16" s="45"/>
      <c r="C16" s="11" t="s">
        <v>18</v>
      </c>
      <c r="D16" s="10" t="s">
        <v>19</v>
      </c>
      <c r="E16" s="2">
        <v>30484444.39</v>
      </c>
      <c r="F16" s="2">
        <v>31856658.55</v>
      </c>
      <c r="G16" s="2">
        <v>41266390.71</v>
      </c>
      <c r="H16" s="1">
        <f t="shared" si="1"/>
        <v>10781946.32</v>
      </c>
      <c r="I16" s="1">
        <f>IF(E16=0,"--",G16/E16*100)</f>
        <v>135.36868240753265</v>
      </c>
      <c r="J16" s="1">
        <f t="shared" si="3"/>
        <v>9409732.16</v>
      </c>
      <c r="K16" s="1">
        <f t="shared" si="0"/>
        <v>129.53772488483418</v>
      </c>
      <c r="L16" s="2">
        <v>44212260.87</v>
      </c>
      <c r="M16" s="2">
        <v>47113132.62</v>
      </c>
    </row>
    <row r="17" spans="1:13" ht="15">
      <c r="A17" s="43" t="s">
        <v>10</v>
      </c>
      <c r="B17" s="44" t="s">
        <v>16</v>
      </c>
      <c r="C17" s="10" t="s">
        <v>17</v>
      </c>
      <c r="D17" s="10" t="s">
        <v>30</v>
      </c>
      <c r="E17" s="1">
        <v>1562</v>
      </c>
      <c r="F17" s="1">
        <v>1592</v>
      </c>
      <c r="G17" s="1">
        <v>1592</v>
      </c>
      <c r="H17" s="1">
        <f t="shared" si="1"/>
        <v>30</v>
      </c>
      <c r="I17" s="1">
        <f t="shared" si="2"/>
        <v>101.92061459667094</v>
      </c>
      <c r="J17" s="1">
        <f t="shared" si="3"/>
        <v>0</v>
      </c>
      <c r="K17" s="1">
        <f t="shared" si="0"/>
        <v>100</v>
      </c>
      <c r="L17" s="1">
        <v>1592</v>
      </c>
      <c r="M17" s="1">
        <v>1592</v>
      </c>
    </row>
    <row r="18" spans="1:13" ht="90">
      <c r="A18" s="43"/>
      <c r="B18" s="45"/>
      <c r="C18" s="11" t="s">
        <v>18</v>
      </c>
      <c r="D18" s="10" t="s">
        <v>19</v>
      </c>
      <c r="E18" s="2">
        <v>112508063.61</v>
      </c>
      <c r="F18" s="2">
        <v>118759261.45</v>
      </c>
      <c r="G18" s="2">
        <v>139496155.29</v>
      </c>
      <c r="H18" s="1">
        <f t="shared" si="1"/>
        <v>26988091.679999992</v>
      </c>
      <c r="I18" s="1">
        <f t="shared" si="2"/>
        <v>123.98769547181259</v>
      </c>
      <c r="J18" s="1">
        <f t="shared" si="3"/>
        <v>20736893.83999999</v>
      </c>
      <c r="K18" s="1">
        <f t="shared" si="0"/>
        <v>117.4612856183268</v>
      </c>
      <c r="L18" s="2">
        <v>148824820.13</v>
      </c>
      <c r="M18" s="2">
        <v>157527435.38</v>
      </c>
    </row>
    <row r="19" spans="1:13" ht="15" customHeight="1">
      <c r="A19" s="43" t="s">
        <v>20</v>
      </c>
      <c r="B19" s="47" t="s">
        <v>24</v>
      </c>
      <c r="C19" s="10" t="s">
        <v>28</v>
      </c>
      <c r="D19" s="10" t="s">
        <v>30</v>
      </c>
      <c r="E19" s="1">
        <v>2036</v>
      </c>
      <c r="F19" s="1">
        <v>2048</v>
      </c>
      <c r="G19" s="1">
        <v>2048</v>
      </c>
      <c r="H19" s="1">
        <f t="shared" si="1"/>
        <v>12</v>
      </c>
      <c r="I19" s="1">
        <f t="shared" si="2"/>
        <v>100.5893909626719</v>
      </c>
      <c r="J19" s="1">
        <f t="shared" si="3"/>
        <v>0</v>
      </c>
      <c r="K19" s="1">
        <f t="shared" si="0"/>
        <v>100</v>
      </c>
      <c r="L19" s="1">
        <v>2048</v>
      </c>
      <c r="M19" s="1">
        <v>2048</v>
      </c>
    </row>
    <row r="20" spans="1:13" ht="78" customHeight="1">
      <c r="A20" s="43"/>
      <c r="B20" s="43"/>
      <c r="C20" s="11" t="s">
        <v>18</v>
      </c>
      <c r="D20" s="10" t="s">
        <v>19</v>
      </c>
      <c r="E20" s="2">
        <v>99842671.92</v>
      </c>
      <c r="F20" s="2">
        <v>112428385.62</v>
      </c>
      <c r="G20" s="2">
        <v>126811131.69</v>
      </c>
      <c r="H20" s="1">
        <f>G20-E20</f>
        <v>26968459.769999996</v>
      </c>
      <c r="I20" s="1">
        <f t="shared" si="2"/>
        <v>127.01095558781597</v>
      </c>
      <c r="J20" s="1">
        <f t="shared" si="3"/>
        <v>14382746.069999993</v>
      </c>
      <c r="K20" s="1">
        <f t="shared" si="0"/>
        <v>112.79280671930367</v>
      </c>
      <c r="L20" s="2">
        <v>125424890.43</v>
      </c>
      <c r="M20" s="2">
        <v>103327364.84</v>
      </c>
    </row>
    <row r="21" spans="1:13" ht="15">
      <c r="A21" s="43" t="s">
        <v>21</v>
      </c>
      <c r="B21" s="44" t="s">
        <v>25</v>
      </c>
      <c r="C21" s="10" t="s">
        <v>28</v>
      </c>
      <c r="D21" s="10" t="s">
        <v>30</v>
      </c>
      <c r="E21" s="1">
        <v>2484</v>
      </c>
      <c r="F21" s="1">
        <v>2488</v>
      </c>
      <c r="G21" s="1">
        <v>2488</v>
      </c>
      <c r="H21" s="1">
        <f t="shared" si="1"/>
        <v>4</v>
      </c>
      <c r="I21" s="1">
        <f t="shared" si="2"/>
        <v>100.1610305958132</v>
      </c>
      <c r="J21" s="1">
        <f t="shared" si="3"/>
        <v>0</v>
      </c>
      <c r="K21" s="1">
        <f t="shared" si="0"/>
        <v>100</v>
      </c>
      <c r="L21" s="1">
        <v>2488</v>
      </c>
      <c r="M21" s="1">
        <v>2488</v>
      </c>
    </row>
    <row r="22" spans="1:13" ht="90">
      <c r="A22" s="43"/>
      <c r="B22" s="45"/>
      <c r="C22" s="11" t="s">
        <v>18</v>
      </c>
      <c r="D22" s="10" t="s">
        <v>19</v>
      </c>
      <c r="E22" s="2">
        <v>160135077.74</v>
      </c>
      <c r="F22" s="2">
        <v>178404662.14</v>
      </c>
      <c r="G22" s="2">
        <v>199282841.93</v>
      </c>
      <c r="H22" s="1">
        <f t="shared" si="1"/>
        <v>39147764.19</v>
      </c>
      <c r="I22" s="1">
        <f t="shared" si="2"/>
        <v>124.4467138259123</v>
      </c>
      <c r="J22" s="1">
        <f t="shared" si="3"/>
        <v>20878179.79000002</v>
      </c>
      <c r="K22" s="1">
        <f t="shared" si="0"/>
        <v>111.70270974960073</v>
      </c>
      <c r="L22" s="2">
        <v>197270556.23</v>
      </c>
      <c r="M22" s="2">
        <v>162515164.77</v>
      </c>
    </row>
    <row r="23" spans="1:13" ht="15">
      <c r="A23" s="43" t="s">
        <v>22</v>
      </c>
      <c r="B23" s="44" t="s">
        <v>26</v>
      </c>
      <c r="C23" s="10" t="s">
        <v>28</v>
      </c>
      <c r="D23" s="10" t="s">
        <v>30</v>
      </c>
      <c r="E23" s="37">
        <v>424</v>
      </c>
      <c r="F23" s="37">
        <v>442</v>
      </c>
      <c r="G23" s="37">
        <v>442</v>
      </c>
      <c r="H23" s="1">
        <f t="shared" si="1"/>
        <v>18</v>
      </c>
      <c r="I23" s="1">
        <f t="shared" si="2"/>
        <v>104.24528301886792</v>
      </c>
      <c r="J23" s="1">
        <f t="shared" si="3"/>
        <v>0</v>
      </c>
      <c r="K23" s="1">
        <f t="shared" si="0"/>
        <v>100</v>
      </c>
      <c r="L23" s="37">
        <v>442</v>
      </c>
      <c r="M23" s="37">
        <v>442</v>
      </c>
    </row>
    <row r="24" spans="1:13" ht="90">
      <c r="A24" s="43"/>
      <c r="B24" s="45"/>
      <c r="C24" s="11" t="s">
        <v>18</v>
      </c>
      <c r="D24" s="10" t="s">
        <v>19</v>
      </c>
      <c r="E24" s="2">
        <v>45456860.81</v>
      </c>
      <c r="F24" s="2">
        <v>55200639.16</v>
      </c>
      <c r="G24" s="2">
        <v>66335668.38</v>
      </c>
      <c r="H24" s="1">
        <f t="shared" si="1"/>
        <v>20878807.57</v>
      </c>
      <c r="I24" s="1">
        <f t="shared" si="2"/>
        <v>145.9310370271035</v>
      </c>
      <c r="J24" s="1">
        <f t="shared" si="3"/>
        <v>11135029.220000006</v>
      </c>
      <c r="K24" s="1">
        <f t="shared" si="0"/>
        <v>120.17192081367922</v>
      </c>
      <c r="L24" s="2">
        <v>65262449.34</v>
      </c>
      <c r="M24" s="2">
        <v>53764423.39</v>
      </c>
    </row>
    <row r="25" spans="1:13" ht="15">
      <c r="A25" s="43" t="s">
        <v>23</v>
      </c>
      <c r="B25" s="44" t="s">
        <v>47</v>
      </c>
      <c r="C25" s="22" t="s">
        <v>28</v>
      </c>
      <c r="D25" s="22" t="s">
        <v>30</v>
      </c>
      <c r="E25" s="32">
        <v>2874</v>
      </c>
      <c r="F25" s="32">
        <v>2910</v>
      </c>
      <c r="G25" s="32">
        <v>2910</v>
      </c>
      <c r="H25" s="33">
        <f>G25-E25</f>
        <v>36</v>
      </c>
      <c r="I25" s="33">
        <f>IF(E25=0,"--",G25/E25*100)</f>
        <v>101.25260960334029</v>
      </c>
      <c r="J25" s="33">
        <f>G25-F25</f>
        <v>0</v>
      </c>
      <c r="K25" s="33">
        <f>IF(F25=0,"--",G25/F25*100)</f>
        <v>100</v>
      </c>
      <c r="L25" s="32">
        <v>2910</v>
      </c>
      <c r="M25" s="32">
        <v>2910</v>
      </c>
    </row>
    <row r="26" spans="1:13" s="30" customFormat="1" ht="90">
      <c r="A26" s="43"/>
      <c r="B26" s="45"/>
      <c r="C26" s="25" t="s">
        <v>18</v>
      </c>
      <c r="D26" s="26" t="s">
        <v>19</v>
      </c>
      <c r="E26" s="31">
        <v>34663000</v>
      </c>
      <c r="F26" s="28">
        <v>34934150</v>
      </c>
      <c r="G26" s="28">
        <v>42823000</v>
      </c>
      <c r="H26" s="29">
        <f>G26-E26</f>
        <v>8160000</v>
      </c>
      <c r="I26" s="29">
        <f>IF(E26=0,"--",G26/E26*100)</f>
        <v>123.54095144678764</v>
      </c>
      <c r="J26" s="29">
        <f>G26-F26</f>
        <v>7888850</v>
      </c>
      <c r="K26" s="29">
        <f>IF(F26=0,"--",G26/F26*100)</f>
        <v>122.58205795761454</v>
      </c>
      <c r="L26" s="28">
        <v>42823000</v>
      </c>
      <c r="M26" s="28">
        <v>42823000</v>
      </c>
    </row>
    <row r="27" spans="1:13" ht="15">
      <c r="A27" s="43" t="s">
        <v>31</v>
      </c>
      <c r="B27" s="44" t="s">
        <v>27</v>
      </c>
      <c r="C27" s="10" t="s">
        <v>28</v>
      </c>
      <c r="D27" s="10" t="s">
        <v>30</v>
      </c>
      <c r="E27" s="4">
        <v>1100</v>
      </c>
      <c r="F27" s="37">
        <v>2098</v>
      </c>
      <c r="G27" s="37">
        <v>2098</v>
      </c>
      <c r="H27" s="1">
        <f t="shared" si="1"/>
        <v>998</v>
      </c>
      <c r="I27" s="1">
        <f>IF(E27=0,"--",G27/E27*100)</f>
        <v>190.72727272727272</v>
      </c>
      <c r="J27" s="1">
        <f t="shared" si="3"/>
        <v>0</v>
      </c>
      <c r="K27" s="1">
        <f t="shared" si="0"/>
        <v>100</v>
      </c>
      <c r="L27" s="37">
        <v>2098</v>
      </c>
      <c r="M27" s="37">
        <v>2098</v>
      </c>
    </row>
    <row r="28" spans="1:13" s="30" customFormat="1" ht="90">
      <c r="A28" s="43"/>
      <c r="B28" s="45"/>
      <c r="C28" s="25" t="s">
        <v>18</v>
      </c>
      <c r="D28" s="26" t="s">
        <v>19</v>
      </c>
      <c r="E28" s="27">
        <v>2726373.03</v>
      </c>
      <c r="F28" s="28">
        <v>4830660.33</v>
      </c>
      <c r="G28" s="28">
        <v>7310853.45</v>
      </c>
      <c r="H28" s="29">
        <f t="shared" si="1"/>
        <v>4584480.42</v>
      </c>
      <c r="I28" s="29">
        <f t="shared" si="2"/>
        <v>268.1530872538011</v>
      </c>
      <c r="J28" s="29">
        <f t="shared" si="3"/>
        <v>2480193.12</v>
      </c>
      <c r="K28" s="29">
        <f t="shared" si="0"/>
        <v>151.34273475195886</v>
      </c>
      <c r="L28" s="28">
        <v>2962978.6</v>
      </c>
      <c r="M28" s="28">
        <v>2503037.6</v>
      </c>
    </row>
    <row r="29" spans="1:13" ht="15">
      <c r="A29" s="43" t="s">
        <v>48</v>
      </c>
      <c r="B29" s="47" t="s">
        <v>32</v>
      </c>
      <c r="C29" s="10" t="s">
        <v>33</v>
      </c>
      <c r="D29" s="10" t="s">
        <v>34</v>
      </c>
      <c r="E29" s="5">
        <v>60786</v>
      </c>
      <c r="F29" s="5">
        <v>44880</v>
      </c>
      <c r="G29" s="5">
        <v>0</v>
      </c>
      <c r="H29" s="1">
        <f t="shared" si="1"/>
        <v>-60786</v>
      </c>
      <c r="I29" s="1">
        <f t="shared" si="2"/>
        <v>0</v>
      </c>
      <c r="J29" s="1">
        <f t="shared" si="3"/>
        <v>-44880</v>
      </c>
      <c r="K29" s="1">
        <f t="shared" si="0"/>
        <v>0</v>
      </c>
      <c r="L29" s="5">
        <v>0</v>
      </c>
      <c r="M29" s="5"/>
    </row>
    <row r="30" spans="1:13" ht="90">
      <c r="A30" s="43"/>
      <c r="B30" s="43"/>
      <c r="C30" s="11" t="s">
        <v>18</v>
      </c>
      <c r="D30" s="10" t="s">
        <v>19</v>
      </c>
      <c r="E30" s="2">
        <v>9399417</v>
      </c>
      <c r="F30" s="2">
        <v>6337034.56</v>
      </c>
      <c r="G30" s="2">
        <v>0</v>
      </c>
      <c r="H30" s="1">
        <f t="shared" si="1"/>
        <v>-9399417</v>
      </c>
      <c r="I30" s="1">
        <f t="shared" si="2"/>
        <v>0</v>
      </c>
      <c r="J30" s="1">
        <f t="shared" si="3"/>
        <v>-6337034.56</v>
      </c>
      <c r="K30" s="1">
        <f t="shared" si="0"/>
        <v>0</v>
      </c>
      <c r="L30" s="2">
        <v>0</v>
      </c>
      <c r="M30" s="2">
        <v>0</v>
      </c>
    </row>
    <row r="31" spans="1:13" ht="15">
      <c r="A31" s="43" t="s">
        <v>50</v>
      </c>
      <c r="B31" s="47" t="s">
        <v>49</v>
      </c>
      <c r="C31" s="22" t="s">
        <v>33</v>
      </c>
      <c r="D31" s="22" t="s">
        <v>30</v>
      </c>
      <c r="E31" s="54">
        <v>250</v>
      </c>
      <c r="F31" s="54">
        <v>228</v>
      </c>
      <c r="G31" s="54">
        <v>228</v>
      </c>
      <c r="H31" s="1">
        <f aca="true" t="shared" si="4" ref="H31:H36">G31-E31</f>
        <v>-22</v>
      </c>
      <c r="I31" s="1">
        <f aca="true" t="shared" si="5" ref="I31:I36">IF(E31=0,"--",G31/E31*100)</f>
        <v>91.2</v>
      </c>
      <c r="J31" s="1">
        <f aca="true" t="shared" si="6" ref="J31:J36">G31-F31</f>
        <v>0</v>
      </c>
      <c r="K31" s="1">
        <f aca="true" t="shared" si="7" ref="K31:K36">IF(F31=0,"--",G31/F31*100)</f>
        <v>100</v>
      </c>
      <c r="L31" s="54">
        <v>228</v>
      </c>
      <c r="M31" s="5">
        <v>228</v>
      </c>
    </row>
    <row r="32" spans="1:13" ht="90">
      <c r="A32" s="43"/>
      <c r="B32" s="43"/>
      <c r="C32" s="23" t="s">
        <v>18</v>
      </c>
      <c r="D32" s="22" t="s">
        <v>19</v>
      </c>
      <c r="E32" s="2">
        <v>11465295.52</v>
      </c>
      <c r="F32" s="2">
        <v>13083719.41</v>
      </c>
      <c r="G32" s="2">
        <v>13943399.82</v>
      </c>
      <c r="H32" s="1">
        <f t="shared" si="4"/>
        <v>2478104.3000000007</v>
      </c>
      <c r="I32" s="1">
        <f t="shared" si="5"/>
        <v>121.61395923617677</v>
      </c>
      <c r="J32" s="1">
        <f t="shared" si="6"/>
        <v>859680.4100000001</v>
      </c>
      <c r="K32" s="1">
        <f t="shared" si="7"/>
        <v>106.57061178905242</v>
      </c>
      <c r="L32" s="2">
        <v>14469653.82</v>
      </c>
      <c r="M32" s="2">
        <v>14669709.82</v>
      </c>
    </row>
    <row r="33" spans="1:13" ht="15">
      <c r="A33" s="43" t="s">
        <v>51</v>
      </c>
      <c r="B33" s="47" t="s">
        <v>53</v>
      </c>
      <c r="C33" s="22" t="s">
        <v>33</v>
      </c>
      <c r="D33" s="22" t="s">
        <v>55</v>
      </c>
      <c r="E33" s="5">
        <v>6</v>
      </c>
      <c r="F33" s="5">
        <v>6</v>
      </c>
      <c r="G33" s="5">
        <v>6</v>
      </c>
      <c r="H33" s="1">
        <f t="shared" si="4"/>
        <v>0</v>
      </c>
      <c r="I33" s="1">
        <f t="shared" si="5"/>
        <v>100</v>
      </c>
      <c r="J33" s="1">
        <f t="shared" si="6"/>
        <v>0</v>
      </c>
      <c r="K33" s="1">
        <f t="shared" si="7"/>
        <v>100</v>
      </c>
      <c r="L33" s="5">
        <v>6</v>
      </c>
      <c r="M33" s="5">
        <v>6</v>
      </c>
    </row>
    <row r="34" spans="1:13" ht="90">
      <c r="A34" s="43"/>
      <c r="B34" s="43"/>
      <c r="C34" s="23" t="s">
        <v>18</v>
      </c>
      <c r="D34" s="22" t="s">
        <v>19</v>
      </c>
      <c r="E34" s="2">
        <v>337373.09</v>
      </c>
      <c r="F34" s="2">
        <v>337373.09</v>
      </c>
      <c r="G34" s="2">
        <v>337373.09</v>
      </c>
      <c r="H34" s="1">
        <f t="shared" si="4"/>
        <v>0</v>
      </c>
      <c r="I34" s="1">
        <f t="shared" si="5"/>
        <v>100</v>
      </c>
      <c r="J34" s="1">
        <f t="shared" si="6"/>
        <v>0</v>
      </c>
      <c r="K34" s="1">
        <f t="shared" si="7"/>
        <v>100</v>
      </c>
      <c r="L34" s="2">
        <v>337373.09</v>
      </c>
      <c r="M34" s="2">
        <v>337373.09</v>
      </c>
    </row>
    <row r="35" spans="1:13" ht="15">
      <c r="A35" s="43" t="s">
        <v>52</v>
      </c>
      <c r="B35" s="47" t="s">
        <v>54</v>
      </c>
      <c r="C35" s="22" t="s">
        <v>33</v>
      </c>
      <c r="D35" s="22" t="s">
        <v>55</v>
      </c>
      <c r="E35" s="5">
        <v>4</v>
      </c>
      <c r="F35" s="5">
        <v>6</v>
      </c>
      <c r="G35" s="5">
        <v>6</v>
      </c>
      <c r="H35" s="1">
        <f t="shared" si="4"/>
        <v>2</v>
      </c>
      <c r="I35" s="1">
        <f t="shared" si="5"/>
        <v>150</v>
      </c>
      <c r="J35" s="1">
        <f t="shared" si="6"/>
        <v>0</v>
      </c>
      <c r="K35" s="1">
        <f t="shared" si="7"/>
        <v>100</v>
      </c>
      <c r="L35" s="5">
        <v>6</v>
      </c>
      <c r="M35" s="5">
        <v>6</v>
      </c>
    </row>
    <row r="36" spans="1:13" ht="90">
      <c r="A36" s="43"/>
      <c r="B36" s="43"/>
      <c r="C36" s="23" t="s">
        <v>18</v>
      </c>
      <c r="D36" s="22" t="s">
        <v>19</v>
      </c>
      <c r="E36" s="2">
        <v>224915.39</v>
      </c>
      <c r="F36" s="2">
        <v>337373.09</v>
      </c>
      <c r="G36" s="2">
        <v>337373.09</v>
      </c>
      <c r="H36" s="1">
        <f t="shared" si="4"/>
        <v>112457.70000000001</v>
      </c>
      <c r="I36" s="1">
        <f t="shared" si="5"/>
        <v>150.00000222305817</v>
      </c>
      <c r="J36" s="1">
        <f t="shared" si="6"/>
        <v>0</v>
      </c>
      <c r="K36" s="1">
        <f t="shared" si="7"/>
        <v>100</v>
      </c>
      <c r="L36" s="2">
        <v>337373.09</v>
      </c>
      <c r="M36" s="2">
        <v>337373.09</v>
      </c>
    </row>
    <row r="37" spans="1:13" ht="15">
      <c r="A37" s="43" t="s">
        <v>56</v>
      </c>
      <c r="B37" s="47" t="s">
        <v>57</v>
      </c>
      <c r="C37" s="34" t="s">
        <v>33</v>
      </c>
      <c r="D37" s="34" t="s">
        <v>55</v>
      </c>
      <c r="E37" s="54">
        <v>0</v>
      </c>
      <c r="F37" s="54">
        <v>2</v>
      </c>
      <c r="G37" s="54">
        <v>0</v>
      </c>
      <c r="H37" s="1">
        <f>G37-E37</f>
        <v>0</v>
      </c>
      <c r="I37" s="1" t="str">
        <f>IF(E37=0,"--",G37/E37*100)</f>
        <v>--</v>
      </c>
      <c r="J37" s="1">
        <f>G37-F37</f>
        <v>-2</v>
      </c>
      <c r="K37" s="1">
        <f>IF(F37=0,"--",G37/F37*100)</f>
        <v>0</v>
      </c>
      <c r="L37" s="54">
        <v>0</v>
      </c>
      <c r="M37" s="5">
        <v>0</v>
      </c>
    </row>
    <row r="38" spans="1:13" ht="90">
      <c r="A38" s="43"/>
      <c r="B38" s="43"/>
      <c r="C38" s="35" t="s">
        <v>18</v>
      </c>
      <c r="D38" s="34" t="s">
        <v>19</v>
      </c>
      <c r="E38" s="2"/>
      <c r="F38" s="2">
        <v>226372.7</v>
      </c>
      <c r="G38" s="2"/>
      <c r="H38" s="1">
        <f>G38-E38</f>
        <v>0</v>
      </c>
      <c r="I38" s="1" t="str">
        <f>IF(E38=0,"--",G38/E38*100)</f>
        <v>--</v>
      </c>
      <c r="J38" s="1">
        <f>G38-F38</f>
        <v>-226372.7</v>
      </c>
      <c r="K38" s="1">
        <f>IF(F38=0,"--",G38/F38*100)</f>
        <v>0</v>
      </c>
      <c r="L38" s="2">
        <v>0</v>
      </c>
      <c r="M38" s="2">
        <v>0</v>
      </c>
    </row>
    <row r="39" spans="1:13" s="14" customFormat="1" ht="37.5" customHeight="1">
      <c r="A39" s="52" t="s">
        <v>36</v>
      </c>
      <c r="B39" s="53"/>
      <c r="C39" s="53"/>
      <c r="D39" s="6" t="s">
        <v>19</v>
      </c>
      <c r="E39" s="9">
        <f>E8+E10+E12+E14+E16+E18+E20+E22+E24+E28+E30+E26+E32+E34+E36</f>
        <v>595659475.5</v>
      </c>
      <c r="F39" s="9">
        <f>F8+F10+F12+F14+F16+F18+F20+F22+F24+F28+F30+F26+F32+F34+F36</f>
        <v>658555362.25</v>
      </c>
      <c r="G39" s="9">
        <f>G8+G10+G12+G14+G16+G18+G20+G22+G24+G28+G30+G26+G32+G34+G36</f>
        <v>749388057.4500002</v>
      </c>
      <c r="H39" s="16">
        <f>H8+H10+H12+H14+H16+H18+H20+H22+H24+H28+H30+H26+H32+H34+H36</f>
        <v>153728581.94999996</v>
      </c>
      <c r="I39" s="16">
        <f t="shared" si="2"/>
        <v>125.80813170494089</v>
      </c>
      <c r="J39" s="16">
        <f>J8+J10+J12+J14+J16+J18+J20+J22+J24+J28+J30+J26+J32+J34+J36</f>
        <v>90832695.20000002</v>
      </c>
      <c r="K39" s="16">
        <f t="shared" si="0"/>
        <v>113.79271970235942</v>
      </c>
      <c r="L39" s="9">
        <f>L8+L10+L12+L14+L16+L18+L20+L22+L24+L28+L30+L26+L32+L34+L36</f>
        <v>728149855.6000001</v>
      </c>
      <c r="M39" s="9">
        <f>M8+M10+M12+M14+M16+M18+M20+M22+M24+M28+M30+M26+M32+M34+M36</f>
        <v>584918014.6000001</v>
      </c>
    </row>
    <row r="40" spans="1:13" ht="33" customHeight="1">
      <c r="A40" s="10"/>
      <c r="B40" s="53" t="s">
        <v>58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5" hidden="1">
      <c r="A41" s="10"/>
      <c r="B41" s="15"/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10"/>
      <c r="B42" s="15"/>
      <c r="C42" s="15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46">
        <v>1</v>
      </c>
      <c r="B43" s="44" t="s">
        <v>39</v>
      </c>
      <c r="C43" s="39" t="s">
        <v>40</v>
      </c>
      <c r="D43" s="39" t="s">
        <v>40</v>
      </c>
      <c r="E43" s="7">
        <v>98789</v>
      </c>
      <c r="F43" s="7">
        <v>110700</v>
      </c>
      <c r="G43" s="7">
        <v>129500</v>
      </c>
      <c r="H43" s="1">
        <f>G43-E43</f>
        <v>30711</v>
      </c>
      <c r="I43" s="1">
        <f>IF(E43=0,"--",G43/E43*100)</f>
        <v>131.08746925264958</v>
      </c>
      <c r="J43" s="1">
        <f>G43-F43</f>
        <v>18800</v>
      </c>
      <c r="K43" s="1">
        <f>IF(F43=0,"--",G43/F43*100)</f>
        <v>116.98283649503163</v>
      </c>
      <c r="L43" s="7">
        <v>129500</v>
      </c>
      <c r="M43" s="7">
        <v>129500</v>
      </c>
    </row>
    <row r="44" spans="1:13" ht="90">
      <c r="A44" s="45"/>
      <c r="B44" s="45"/>
      <c r="C44" s="38" t="s">
        <v>18</v>
      </c>
      <c r="D44" s="37" t="s">
        <v>19</v>
      </c>
      <c r="E44" s="8">
        <v>16914168.76</v>
      </c>
      <c r="F44" s="8">
        <v>18495302.22</v>
      </c>
      <c r="G44" s="8">
        <v>19284589.16</v>
      </c>
      <c r="H44" s="1">
        <f aca="true" t="shared" si="8" ref="H44:H56">G44-E44</f>
        <v>2370420.3999999985</v>
      </c>
      <c r="I44" s="1">
        <f aca="true" t="shared" si="9" ref="I44:I57">IF(E44=0,"--",G44/E44*100)</f>
        <v>114.01440670029119</v>
      </c>
      <c r="J44" s="1">
        <f aca="true" t="shared" si="10" ref="J44:J56">G44-F44</f>
        <v>789286.9400000013</v>
      </c>
      <c r="K44" s="1">
        <f aca="true" t="shared" si="11" ref="K44:K57">IF(F44=0,"--",G44/F44*100)</f>
        <v>104.26749955535466</v>
      </c>
      <c r="L44" s="8">
        <v>18028246.71</v>
      </c>
      <c r="M44" s="8">
        <v>18028246.71</v>
      </c>
    </row>
    <row r="45" spans="1:13" ht="15">
      <c r="A45" s="46">
        <v>2</v>
      </c>
      <c r="B45" s="44" t="s">
        <v>37</v>
      </c>
      <c r="C45" s="39" t="s">
        <v>40</v>
      </c>
      <c r="D45" s="39" t="s">
        <v>40</v>
      </c>
      <c r="E45" s="7">
        <v>12100</v>
      </c>
      <c r="F45" s="7">
        <v>13600</v>
      </c>
      <c r="G45" s="7">
        <v>15900</v>
      </c>
      <c r="H45" s="1">
        <f t="shared" si="8"/>
        <v>3800</v>
      </c>
      <c r="I45" s="1">
        <f t="shared" si="9"/>
        <v>131.40495867768595</v>
      </c>
      <c r="J45" s="1">
        <f t="shared" si="10"/>
        <v>2300</v>
      </c>
      <c r="K45" s="1">
        <f t="shared" si="11"/>
        <v>116.91176470588236</v>
      </c>
      <c r="L45" s="7">
        <v>15900</v>
      </c>
      <c r="M45" s="7">
        <v>15900</v>
      </c>
    </row>
    <row r="46" spans="1:13" ht="90">
      <c r="A46" s="45"/>
      <c r="B46" s="45"/>
      <c r="C46" s="38" t="s">
        <v>18</v>
      </c>
      <c r="D46" s="37" t="s">
        <v>19</v>
      </c>
      <c r="E46" s="8">
        <v>1711306.14</v>
      </c>
      <c r="F46" s="8">
        <v>1893177.97</v>
      </c>
      <c r="G46" s="8">
        <v>1983642.06</v>
      </c>
      <c r="H46" s="1">
        <f t="shared" si="8"/>
        <v>272335.92000000016</v>
      </c>
      <c r="I46" s="1">
        <f t="shared" si="9"/>
        <v>115.91392174868258</v>
      </c>
      <c r="J46" s="1">
        <f t="shared" si="10"/>
        <v>90464.09000000008</v>
      </c>
      <c r="K46" s="1">
        <f t="shared" si="11"/>
        <v>104.77842503100752</v>
      </c>
      <c r="L46" s="8">
        <v>1839642.06</v>
      </c>
      <c r="M46" s="8">
        <v>1839642.06</v>
      </c>
    </row>
    <row r="47" spans="1:22" ht="18.75">
      <c r="A47" s="46">
        <v>3</v>
      </c>
      <c r="B47" s="44" t="s">
        <v>66</v>
      </c>
      <c r="C47" s="39" t="s">
        <v>40</v>
      </c>
      <c r="D47" s="39" t="s">
        <v>40</v>
      </c>
      <c r="E47" s="8">
        <v>2124</v>
      </c>
      <c r="F47" s="8">
        <v>23700</v>
      </c>
      <c r="G47" s="8">
        <v>27300</v>
      </c>
      <c r="H47" s="1">
        <f t="shared" si="8"/>
        <v>25176</v>
      </c>
      <c r="I47" s="1">
        <f t="shared" si="9"/>
        <v>1285.3107344632767</v>
      </c>
      <c r="J47" s="1">
        <f t="shared" si="10"/>
        <v>3600</v>
      </c>
      <c r="K47" s="1">
        <f t="shared" si="11"/>
        <v>115.18987341772151</v>
      </c>
      <c r="L47" s="8">
        <v>27300</v>
      </c>
      <c r="M47" s="8">
        <v>27300</v>
      </c>
      <c r="N47" s="55"/>
      <c r="O47" s="56"/>
      <c r="P47" s="57"/>
      <c r="Q47" s="57"/>
      <c r="R47" s="57"/>
      <c r="S47" s="57"/>
      <c r="T47" s="57"/>
      <c r="U47" s="57"/>
      <c r="V47" s="57"/>
    </row>
    <row r="48" spans="1:22" ht="90.75">
      <c r="A48" s="45"/>
      <c r="B48" s="58"/>
      <c r="C48" s="38" t="s">
        <v>18</v>
      </c>
      <c r="D48" s="37" t="s">
        <v>19</v>
      </c>
      <c r="E48" s="8">
        <v>651165.94</v>
      </c>
      <c r="F48" s="8">
        <v>706878.92</v>
      </c>
      <c r="G48" s="8">
        <v>731768.78</v>
      </c>
      <c r="H48" s="1">
        <f t="shared" si="8"/>
        <v>80602.84000000008</v>
      </c>
      <c r="I48" s="1">
        <f t="shared" si="9"/>
        <v>112.37823341927253</v>
      </c>
      <c r="J48" s="1">
        <f t="shared" si="10"/>
        <v>24889.859999999986</v>
      </c>
      <c r="K48" s="1">
        <f t="shared" si="11"/>
        <v>103.52109240999859</v>
      </c>
      <c r="L48" s="8">
        <v>692111.23</v>
      </c>
      <c r="M48" s="8">
        <v>692111.23</v>
      </c>
      <c r="N48" s="55"/>
      <c r="O48" s="56"/>
      <c r="P48" s="57"/>
      <c r="Q48" s="57"/>
      <c r="R48" s="57"/>
      <c r="S48" s="57"/>
      <c r="T48" s="57"/>
      <c r="U48" s="57"/>
      <c r="V48" s="57"/>
    </row>
    <row r="49" spans="1:13" ht="15">
      <c r="A49" s="46">
        <v>4</v>
      </c>
      <c r="B49" s="44" t="s">
        <v>38</v>
      </c>
      <c r="C49" s="39" t="s">
        <v>40</v>
      </c>
      <c r="D49" s="39" t="s">
        <v>40</v>
      </c>
      <c r="E49" s="7">
        <v>111597</v>
      </c>
      <c r="F49" s="7">
        <v>110252</v>
      </c>
      <c r="G49" s="7">
        <v>110252</v>
      </c>
      <c r="H49" s="1">
        <f t="shared" si="8"/>
        <v>-1345</v>
      </c>
      <c r="I49" s="1">
        <f t="shared" si="9"/>
        <v>98.7947704687402</v>
      </c>
      <c r="J49" s="1">
        <f t="shared" si="10"/>
        <v>0</v>
      </c>
      <c r="K49" s="1">
        <f t="shared" si="11"/>
        <v>100</v>
      </c>
      <c r="L49" s="7">
        <v>110252</v>
      </c>
      <c r="M49" s="7">
        <v>110252</v>
      </c>
    </row>
    <row r="50" spans="1:13" ht="90">
      <c r="A50" s="45"/>
      <c r="B50" s="45"/>
      <c r="C50" s="38" t="s">
        <v>18</v>
      </c>
      <c r="D50" s="37" t="s">
        <v>19</v>
      </c>
      <c r="E50" s="8">
        <v>1263328.87</v>
      </c>
      <c r="F50" s="8">
        <v>500000</v>
      </c>
      <c r="G50" s="8">
        <v>668005</v>
      </c>
      <c r="H50" s="1">
        <f t="shared" si="8"/>
        <v>-595323.8700000001</v>
      </c>
      <c r="I50" s="1">
        <f t="shared" si="9"/>
        <v>52.8765720362268</v>
      </c>
      <c r="J50" s="1">
        <f t="shared" si="10"/>
        <v>168005</v>
      </c>
      <c r="K50" s="1">
        <f t="shared" si="11"/>
        <v>133.601</v>
      </c>
      <c r="L50" s="8">
        <v>668005</v>
      </c>
      <c r="M50" s="8">
        <v>668005</v>
      </c>
    </row>
    <row r="51" spans="1:13" ht="15">
      <c r="A51" s="46">
        <v>5</v>
      </c>
      <c r="B51" s="44" t="s">
        <v>41</v>
      </c>
      <c r="C51" s="39" t="s">
        <v>40</v>
      </c>
      <c r="D51" s="39" t="s">
        <v>40</v>
      </c>
      <c r="E51" s="1">
        <v>40246</v>
      </c>
      <c r="F51" s="1">
        <v>39252</v>
      </c>
      <c r="G51" s="1">
        <v>40000</v>
      </c>
      <c r="H51" s="1">
        <f t="shared" si="8"/>
        <v>-246</v>
      </c>
      <c r="I51" s="1">
        <f t="shared" si="9"/>
        <v>99.38875913134224</v>
      </c>
      <c r="J51" s="1">
        <f t="shared" si="10"/>
        <v>748</v>
      </c>
      <c r="K51" s="1">
        <f t="shared" si="11"/>
        <v>101.9056353816366</v>
      </c>
      <c r="L51" s="1">
        <v>40000</v>
      </c>
      <c r="M51" s="1"/>
    </row>
    <row r="52" spans="1:13" ht="90">
      <c r="A52" s="45"/>
      <c r="B52" s="45"/>
      <c r="C52" s="38" t="s">
        <v>18</v>
      </c>
      <c r="D52" s="37" t="s">
        <v>19</v>
      </c>
      <c r="E52" s="8">
        <v>14882575.01</v>
      </c>
      <c r="F52" s="8">
        <v>17363810.35</v>
      </c>
      <c r="G52" s="8">
        <v>18082575.01</v>
      </c>
      <c r="H52" s="1">
        <f t="shared" si="8"/>
        <v>3200000.000000002</v>
      </c>
      <c r="I52" s="1">
        <f t="shared" si="9"/>
        <v>121.50165544504117</v>
      </c>
      <c r="J52" s="1">
        <f t="shared" si="10"/>
        <v>718764.6600000001</v>
      </c>
      <c r="K52" s="1">
        <f t="shared" si="11"/>
        <v>104.13944085723097</v>
      </c>
      <c r="L52" s="8">
        <v>16761295.01</v>
      </c>
      <c r="M52" s="8">
        <v>16761295.01</v>
      </c>
    </row>
    <row r="53" spans="1:13" ht="15">
      <c r="A53" s="46">
        <v>6</v>
      </c>
      <c r="B53" s="44" t="s">
        <v>42</v>
      </c>
      <c r="C53" s="39" t="s">
        <v>40</v>
      </c>
      <c r="D53" s="39" t="s">
        <v>40</v>
      </c>
      <c r="E53" s="1">
        <v>524</v>
      </c>
      <c r="F53" s="1">
        <v>565</v>
      </c>
      <c r="G53" s="1">
        <v>565</v>
      </c>
      <c r="H53" s="1">
        <f t="shared" si="8"/>
        <v>41</v>
      </c>
      <c r="I53" s="1">
        <f t="shared" si="9"/>
        <v>107.82442748091603</v>
      </c>
      <c r="J53" s="1">
        <f t="shared" si="10"/>
        <v>0</v>
      </c>
      <c r="K53" s="1">
        <f t="shared" si="11"/>
        <v>100</v>
      </c>
      <c r="L53" s="1">
        <v>565</v>
      </c>
      <c r="M53" s="1"/>
    </row>
    <row r="54" spans="1:13" ht="90">
      <c r="A54" s="45"/>
      <c r="B54" s="45"/>
      <c r="C54" s="38" t="s">
        <v>18</v>
      </c>
      <c r="D54" s="37" t="s">
        <v>19</v>
      </c>
      <c r="E54" s="2">
        <v>23117424.99</v>
      </c>
      <c r="F54" s="5">
        <v>26839278</v>
      </c>
      <c r="G54" s="5">
        <v>27917424.99</v>
      </c>
      <c r="H54" s="1">
        <f t="shared" si="8"/>
        <v>4800000</v>
      </c>
      <c r="I54" s="1">
        <f t="shared" si="9"/>
        <v>120.76355823400036</v>
      </c>
      <c r="J54" s="1">
        <f t="shared" si="10"/>
        <v>1078146.9899999984</v>
      </c>
      <c r="K54" s="1">
        <f t="shared" si="11"/>
        <v>104.01704915460095</v>
      </c>
      <c r="L54" s="5">
        <v>25935504.99</v>
      </c>
      <c r="M54" s="5">
        <v>25935504.99</v>
      </c>
    </row>
    <row r="55" spans="1:13" ht="15">
      <c r="A55" s="46">
        <v>7</v>
      </c>
      <c r="B55" s="44" t="s">
        <v>43</v>
      </c>
      <c r="C55" s="37" t="s">
        <v>33</v>
      </c>
      <c r="D55" s="37" t="s">
        <v>34</v>
      </c>
      <c r="E55" s="24">
        <v>85868</v>
      </c>
      <c r="F55" s="1">
        <v>83369</v>
      </c>
      <c r="G55" s="1">
        <v>85800</v>
      </c>
      <c r="H55" s="1">
        <f t="shared" si="8"/>
        <v>-68</v>
      </c>
      <c r="I55" s="1">
        <f t="shared" si="9"/>
        <v>99.92080868309499</v>
      </c>
      <c r="J55" s="1">
        <f t="shared" si="10"/>
        <v>2431</v>
      </c>
      <c r="K55" s="1">
        <f t="shared" si="11"/>
        <v>102.91595197255575</v>
      </c>
      <c r="L55" s="1">
        <v>85800</v>
      </c>
      <c r="M55" s="1">
        <v>85800</v>
      </c>
    </row>
    <row r="56" spans="1:13" ht="90">
      <c r="A56" s="45"/>
      <c r="B56" s="45"/>
      <c r="C56" s="38" t="s">
        <v>18</v>
      </c>
      <c r="D56" s="37" t="s">
        <v>19</v>
      </c>
      <c r="E56" s="2">
        <v>18805165.29</v>
      </c>
      <c r="F56" s="5">
        <v>19668342.22</v>
      </c>
      <c r="G56" s="5">
        <v>20989060</v>
      </c>
      <c r="H56" s="1">
        <f t="shared" si="8"/>
        <v>2183894.710000001</v>
      </c>
      <c r="I56" s="1">
        <f t="shared" si="9"/>
        <v>111.61327048351619</v>
      </c>
      <c r="J56" s="1">
        <f t="shared" si="10"/>
        <v>1320717.7800000012</v>
      </c>
      <c r="K56" s="1">
        <f t="shared" si="11"/>
        <v>106.71494203846532</v>
      </c>
      <c r="L56" s="5">
        <v>20595000</v>
      </c>
      <c r="M56" s="5">
        <v>20595000</v>
      </c>
    </row>
    <row r="57" spans="1:13" ht="56.25" customHeight="1">
      <c r="A57" s="52" t="s">
        <v>59</v>
      </c>
      <c r="B57" s="53"/>
      <c r="C57" s="53"/>
      <c r="D57" s="6" t="s">
        <v>19</v>
      </c>
      <c r="E57" s="9">
        <f>E44+E46+E50+E52+E54+E56+E48</f>
        <v>77345135</v>
      </c>
      <c r="F57" s="9">
        <f aca="true" t="shared" si="12" ref="F57:M57">F44+F46+F50+F52+F54+F56+F48</f>
        <v>85466789.67999999</v>
      </c>
      <c r="G57" s="9">
        <f t="shared" si="12"/>
        <v>89657065</v>
      </c>
      <c r="H57" s="9">
        <f t="shared" si="12"/>
        <v>12311930</v>
      </c>
      <c r="I57" s="16">
        <f t="shared" si="9"/>
        <v>115.91816990170099</v>
      </c>
      <c r="J57" s="9">
        <f t="shared" si="12"/>
        <v>4190275.3200000008</v>
      </c>
      <c r="K57" s="16">
        <f t="shared" si="11"/>
        <v>104.90281118044682</v>
      </c>
      <c r="L57" s="9">
        <f t="shared" si="12"/>
        <v>84519805</v>
      </c>
      <c r="M57" s="9">
        <f t="shared" si="12"/>
        <v>84519805</v>
      </c>
    </row>
  </sheetData>
  <sheetProtection/>
  <mergeCells count="57">
    <mergeCell ref="A47:A48"/>
    <mergeCell ref="B47:B48"/>
    <mergeCell ref="A37:A38"/>
    <mergeCell ref="B37:B38"/>
    <mergeCell ref="A31:A32"/>
    <mergeCell ref="B31:B32"/>
    <mergeCell ref="A33:A34"/>
    <mergeCell ref="B33:B34"/>
    <mergeCell ref="A35:A36"/>
    <mergeCell ref="B35:B36"/>
    <mergeCell ref="A57:C57"/>
    <mergeCell ref="A55:A56"/>
    <mergeCell ref="B55:B56"/>
    <mergeCell ref="A51:A52"/>
    <mergeCell ref="B51:B52"/>
    <mergeCell ref="A53:A54"/>
    <mergeCell ref="B53:B54"/>
    <mergeCell ref="B40:M40"/>
    <mergeCell ref="A43:A44"/>
    <mergeCell ref="B43:B44"/>
    <mergeCell ref="A45:A46"/>
    <mergeCell ref="B45:B46"/>
    <mergeCell ref="A49:A50"/>
    <mergeCell ref="B49:B50"/>
    <mergeCell ref="A13:A14"/>
    <mergeCell ref="B13:B14"/>
    <mergeCell ref="A15:A16"/>
    <mergeCell ref="B15:B16"/>
    <mergeCell ref="A17:A18"/>
    <mergeCell ref="B17:B18"/>
    <mergeCell ref="A39:C39"/>
    <mergeCell ref="A19:A20"/>
    <mergeCell ref="B19:B20"/>
    <mergeCell ref="A21:A22"/>
    <mergeCell ref="B21:B22"/>
    <mergeCell ref="A23:A24"/>
    <mergeCell ref="B23:B24"/>
    <mergeCell ref="A27:A28"/>
    <mergeCell ref="B27:B28"/>
    <mergeCell ref="A25:A26"/>
    <mergeCell ref="B25:B26"/>
    <mergeCell ref="A29:A30"/>
    <mergeCell ref="B29:B30"/>
    <mergeCell ref="B11:B12"/>
    <mergeCell ref="A1:M1"/>
    <mergeCell ref="A3:A4"/>
    <mergeCell ref="B3:B4"/>
    <mergeCell ref="C3:C4"/>
    <mergeCell ref="D3:D4"/>
    <mergeCell ref="E3:E4"/>
    <mergeCell ref="F3:F4"/>
    <mergeCell ref="B6:M6"/>
    <mergeCell ref="A7:A8"/>
    <mergeCell ref="B7:B8"/>
    <mergeCell ref="A9:A10"/>
    <mergeCell ref="B9:B10"/>
    <mergeCell ref="A11:A12"/>
  </mergeCells>
  <printOptions/>
  <pageMargins left="0.47" right="0.36" top="0.7480314960629921" bottom="0.48" header="0.31496062992125984" footer="0.31496062992125984"/>
  <pageSetup fitToHeight="0" fitToWidth="1" horizontalDpi="600" verticalDpi="600" orientation="landscape" paperSize="9" scale="49" r:id="rId1"/>
  <rowBreaks count="2" manualBreakCount="2">
    <brk id="22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Pshonyak</cp:lastModifiedBy>
  <cp:lastPrinted>2021-10-28T00:29:57Z</cp:lastPrinted>
  <dcterms:created xsi:type="dcterms:W3CDTF">2020-12-08T03:56:37Z</dcterms:created>
  <dcterms:modified xsi:type="dcterms:W3CDTF">2022-10-27T05:19:11Z</dcterms:modified>
  <cp:category/>
  <cp:version/>
  <cp:contentType/>
  <cp:contentStatus/>
</cp:coreProperties>
</file>